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SJE\SERVICE ENFANCE JEUNESSE LOISIRS\service enfance\11- Facturation\SIMULATEURS TARIFS\"/>
    </mc:Choice>
  </mc:AlternateContent>
  <bookViews>
    <workbookView xWindow="0" yWindow="0" windowWidth="19170" windowHeight="7560"/>
  </bookViews>
  <sheets>
    <sheet name="Simulateur" sheetId="1" r:id="rId1"/>
  </sheets>
  <definedNames>
    <definedName name="_xlnm.Print_Area" localSheetId="0">Simulateur!$A$1:$I$37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3" i="1"/>
  <c r="F16" i="1"/>
  <c r="F18" i="1"/>
  <c r="F21" i="1"/>
  <c r="F26" i="1"/>
  <c r="F24" i="1"/>
  <c r="H33" i="1" l="1"/>
</calcChain>
</file>

<file path=xl/sharedStrings.xml><?xml version="1.0" encoding="utf-8"?>
<sst xmlns="http://schemas.openxmlformats.org/spreadsheetml/2006/main" count="38" uniqueCount="37">
  <si>
    <t xml:space="preserve">ou </t>
  </si>
  <si>
    <t>la journée avec repas</t>
  </si>
  <si>
    <t xml:space="preserve">Ex : </t>
  </si>
  <si>
    <t xml:space="preserve">2ème parent : </t>
  </si>
  <si>
    <t>1er parent :</t>
  </si>
  <si>
    <t>Prestations familiales</t>
  </si>
  <si>
    <t>2 parents avec 2 enfants</t>
  </si>
  <si>
    <t>(3 parts)</t>
  </si>
  <si>
    <t>/12 mois</t>
  </si>
  <si>
    <t xml:space="preserve"> =</t>
  </si>
  <si>
    <t>/ 3 parts</t>
  </si>
  <si>
    <t>la demi-journée avec repas</t>
  </si>
  <si>
    <t>Couple ou personne isolée : 2 parts</t>
  </si>
  <si>
    <t>Total revenus</t>
  </si>
  <si>
    <t>Total revenus + prestations</t>
  </si>
  <si>
    <t>QF CAF</t>
  </si>
  <si>
    <t>pour le 1er enfant à charge : 0,5 part</t>
  </si>
  <si>
    <t>pour le 2ème enfant à charge : 0,5 part</t>
  </si>
  <si>
    <t>pour le 3ème enfant à charge : 1 part</t>
  </si>
  <si>
    <t>Au-delà du 3ème enfant, ajouter 0,5 part par enfant</t>
  </si>
  <si>
    <t>INDIQUEZ VOTRE QUOTIENT FAMILIAL unique CAF/MSA</t>
  </si>
  <si>
    <t xml:space="preserve">Si vous n'avez pas de Quotient Familial CAF/MSA, additionnez sur les feuilles d'imposition du foyer la ligne de vos salaires et assimilés (avant l'abattement des 10%) que vous divisez par 12 auxquelles vous ajoutez  vos prestations mensuelles et divisez par le nombre de part défini par la CAF/MSA. Pour rappel, le calcul du nombre de part est le suivant : </t>
  </si>
  <si>
    <t>la demi-journée sans repas</t>
  </si>
  <si>
    <t xml:space="preserve">SIMULATEUR DE CALCUL </t>
  </si>
  <si>
    <t>Hors 
CCPF</t>
  </si>
  <si>
    <t>Séjours enfants 3-11 ans</t>
  </si>
  <si>
    <t>la journée avec repas et la demi-journée avec repas</t>
  </si>
  <si>
    <t>Taux
d'effort</t>
  </si>
  <si>
    <t>SEJOURS INTERCOMMUNAUX (La Flèche)</t>
  </si>
  <si>
    <t>Hors 
La Flèche</t>
  </si>
  <si>
    <t>ACCUEIL DE LOISIRS INTERCOMMUNAL DU MERCREDI (La Flèche)</t>
  </si>
  <si>
    <t>ACCUEIL DE LOISIRS INTERCOMMUNAL DE L'ÉTÉ (La Flèche)</t>
  </si>
  <si>
    <t>Ce simulateur vous permet de connaître le tarif unitaire qui vous sera appliqué en fonction
de votre lieu de résidence et de votre quotient familial unique CAF/MSA.
Pour cela, il vous suffit de renseigner la carré jaune.
Les simulations sont uniquement valables pour les familles résidantes à La Flèche
ou dans la communauté de communes du Pays Fléchois.</t>
  </si>
  <si>
    <t>ACCUEIL DE LOISIRS INTERCOMMUNAL DES PETITES VACANCES (La Flèche)</t>
  </si>
  <si>
    <t>DES TARIFS INTERCOMMUNAUX EXTRA-SCOLAIRES</t>
  </si>
  <si>
    <t>Séjours adolescents 11-17 ans</t>
  </si>
  <si>
    <t>Tarifs applicables à compter du 1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</si>
</sst>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Agency FB"/>
      <family val="2"/>
    </font>
    <font>
      <sz val="8"/>
      <color theme="1"/>
      <name val="Agency FB"/>
      <family val="2"/>
    </font>
    <font>
      <b/>
      <sz val="11"/>
      <color theme="1"/>
      <name val="Agency FB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3" borderId="0" xfId="0" applyFill="1"/>
    <xf numFmtId="44" fontId="0" fillId="4" borderId="0" xfId="1" applyFont="1" applyFill="1" applyAlignment="1">
      <alignment horizontal="center" vertical="center"/>
    </xf>
    <xf numFmtId="0" fontId="3" fillId="3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right"/>
    </xf>
    <xf numFmtId="0" fontId="2" fillId="3" borderId="0" xfId="0" applyFont="1" applyFill="1"/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/>
    <xf numFmtId="0" fontId="7" fillId="0" borderId="0" xfId="0" applyFont="1" applyBorder="1"/>
    <xf numFmtId="6" fontId="7" fillId="0" borderId="0" xfId="0" applyNumberFormat="1" applyFont="1" applyBorder="1"/>
    <xf numFmtId="0" fontId="7" fillId="0" borderId="6" xfId="0" applyFont="1" applyBorder="1"/>
    <xf numFmtId="6" fontId="7" fillId="0" borderId="8" xfId="0" applyNumberFormat="1" applyFont="1" applyBorder="1"/>
    <xf numFmtId="0" fontId="8" fillId="0" borderId="0" xfId="0" applyFont="1" applyAlignment="1">
      <alignment horizontal="right"/>
    </xf>
    <xf numFmtId="6" fontId="7" fillId="0" borderId="0" xfId="0" applyNumberFormat="1" applyFont="1"/>
    <xf numFmtId="0" fontId="7" fillId="0" borderId="0" xfId="0" applyFont="1" applyBorder="1" applyAlignment="1">
      <alignment horizontal="right"/>
    </xf>
    <xf numFmtId="164" fontId="7" fillId="0" borderId="10" xfId="0" applyNumberFormat="1" applyFont="1" applyBorder="1"/>
    <xf numFmtId="6" fontId="7" fillId="0" borderId="11" xfId="0" applyNumberFormat="1" applyFont="1" applyBorder="1"/>
    <xf numFmtId="0" fontId="7" fillId="0" borderId="7" xfId="0" applyFont="1" applyBorder="1"/>
    <xf numFmtId="0" fontId="9" fillId="0" borderId="12" xfId="0" applyFont="1" applyBorder="1" applyAlignment="1">
      <alignment horizontal="right"/>
    </xf>
    <xf numFmtId="6" fontId="9" fillId="2" borderId="1" xfId="0" applyNumberFormat="1" applyFont="1" applyFill="1" applyBorder="1"/>
    <xf numFmtId="0" fontId="7" fillId="0" borderId="9" xfId="0" applyFont="1" applyBorder="1"/>
    <xf numFmtId="0" fontId="7" fillId="0" borderId="3" xfId="0" applyFont="1" applyBorder="1" applyAlignment="1">
      <alignment horizontal="center" vertical="top" wrapText="1"/>
    </xf>
    <xf numFmtId="0" fontId="0" fillId="3" borderId="0" xfId="0" applyFill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4" fontId="0" fillId="4" borderId="0" xfId="1" quotePrefix="1" applyNumberFormat="1" applyFont="1" applyFill="1" applyAlignment="1" applyProtection="1">
      <alignment horizontal="center" vertical="center"/>
      <protection hidden="1"/>
    </xf>
    <xf numFmtId="44" fontId="0" fillId="4" borderId="0" xfId="1" applyFont="1" applyFill="1" applyAlignment="1" applyProtection="1">
      <alignment horizontal="center" vertical="center"/>
      <protection hidden="1"/>
    </xf>
    <xf numFmtId="8" fontId="0" fillId="4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3" fillId="3" borderId="0" xfId="0" applyFont="1" applyFill="1" applyProtection="1">
      <protection hidden="1"/>
    </xf>
    <xf numFmtId="44" fontId="0" fillId="0" borderId="0" xfId="1" applyFont="1" applyAlignment="1" applyProtection="1">
      <alignment horizontal="center" vertical="center"/>
      <protection hidden="1"/>
    </xf>
    <xf numFmtId="8" fontId="0" fillId="0" borderId="0" xfId="1" applyNumberFormat="1" applyFont="1" applyAlignment="1" applyProtection="1">
      <alignment horizontal="center" vertical="center"/>
      <protection hidden="1"/>
    </xf>
    <xf numFmtId="44" fontId="0" fillId="3" borderId="0" xfId="1" applyFont="1" applyFill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5" zoomScaleNormal="85" workbookViewId="0">
      <selection activeCell="F8" sqref="F8"/>
    </sheetView>
  </sheetViews>
  <sheetFormatPr baseColWidth="10" defaultRowHeight="15" x14ac:dyDescent="0.25"/>
  <cols>
    <col min="1" max="1" width="10.140625" customWidth="1"/>
    <col min="4" max="4" width="30.7109375" customWidth="1"/>
    <col min="5" max="5" width="3.28515625" customWidth="1"/>
    <col min="6" max="6" width="12" customWidth="1"/>
    <col min="7" max="7" width="9.140625" customWidth="1"/>
    <col min="8" max="8" width="11" customWidth="1"/>
  </cols>
  <sheetData>
    <row r="1" spans="1:11" ht="18.75" x14ac:dyDescent="0.3">
      <c r="A1" s="42" t="s">
        <v>23</v>
      </c>
      <c r="B1" s="42"/>
      <c r="C1" s="42"/>
      <c r="D1" s="42"/>
      <c r="E1" s="42"/>
      <c r="F1" s="42"/>
      <c r="G1" s="42"/>
      <c r="H1" s="42"/>
      <c r="I1" s="42"/>
    </row>
    <row r="2" spans="1:11" ht="18.75" x14ac:dyDescent="0.3">
      <c r="A2" s="42" t="s">
        <v>34</v>
      </c>
      <c r="B2" s="42"/>
      <c r="C2" s="42"/>
      <c r="D2" s="42"/>
      <c r="E2" s="42"/>
      <c r="F2" s="42"/>
      <c r="G2" s="42"/>
      <c r="H2" s="42"/>
      <c r="I2" s="42"/>
    </row>
    <row r="3" spans="1:11" x14ac:dyDescent="0.25">
      <c r="A3" s="43" t="s">
        <v>36</v>
      </c>
      <c r="B3" s="43"/>
      <c r="C3" s="43"/>
      <c r="D3" s="43"/>
      <c r="E3" s="43"/>
      <c r="F3" s="43"/>
      <c r="G3" s="43"/>
      <c r="H3" s="43"/>
      <c r="I3" s="43"/>
    </row>
    <row r="4" spans="1:11" ht="16.5" customHeight="1" x14ac:dyDescent="0.25"/>
    <row r="5" spans="1:11" ht="75" customHeight="1" x14ac:dyDescent="0.25">
      <c r="A5" s="44" t="s">
        <v>32</v>
      </c>
      <c r="B5" s="44"/>
      <c r="C5" s="44"/>
      <c r="D5" s="44"/>
      <c r="E5" s="44"/>
      <c r="F5" s="44"/>
      <c r="G5" s="44"/>
      <c r="H5" s="44"/>
      <c r="I5" s="44"/>
      <c r="J5" s="6"/>
      <c r="K5" s="6"/>
    </row>
    <row r="6" spans="1:11" ht="27.75" customHeight="1" thickBot="1" x14ac:dyDescent="0.3"/>
    <row r="7" spans="1:11" ht="32.25" thickBot="1" x14ac:dyDescent="0.3">
      <c r="A7" s="41" t="s">
        <v>20</v>
      </c>
      <c r="B7" s="41"/>
      <c r="C7" s="41"/>
      <c r="D7" s="41"/>
      <c r="F7" s="28">
        <v>1600</v>
      </c>
      <c r="G7" s="1" t="s">
        <v>0</v>
      </c>
      <c r="H7" s="39" t="s">
        <v>29</v>
      </c>
      <c r="I7" s="39" t="s">
        <v>24</v>
      </c>
    </row>
    <row r="8" spans="1:11" ht="12.75" customHeight="1" x14ac:dyDescent="0.25">
      <c r="H8" s="8"/>
    </row>
    <row r="9" spans="1:11" ht="30" x14ac:dyDescent="0.25">
      <c r="A9" s="27" t="s">
        <v>27</v>
      </c>
      <c r="F9" s="2"/>
      <c r="G9" s="2"/>
      <c r="H9" s="2"/>
    </row>
    <row r="10" spans="1:11" x14ac:dyDescent="0.25">
      <c r="A10" s="32"/>
      <c r="B10" s="9" t="s">
        <v>30</v>
      </c>
      <c r="C10" s="3"/>
      <c r="D10" s="3"/>
      <c r="E10" s="5"/>
      <c r="F10" s="34"/>
      <c r="G10" s="34"/>
      <c r="H10" s="34"/>
      <c r="I10" s="33"/>
    </row>
    <row r="11" spans="1:11" x14ac:dyDescent="0.25">
      <c r="A11" s="38">
        <v>9.2999999999999992E-3</v>
      </c>
      <c r="B11" t="s">
        <v>11</v>
      </c>
      <c r="F11" s="29">
        <f>IF(($F$7*A11)&lt;=5.57,5.57,IF(($F$7*A11)&gt;=14.02,14.02,$F$7*A11))</f>
        <v>14.02</v>
      </c>
      <c r="G11" s="30"/>
      <c r="H11" s="32"/>
      <c r="I11" s="31">
        <v>15.02</v>
      </c>
      <c r="J11" s="4"/>
    </row>
    <row r="12" spans="1:11" x14ac:dyDescent="0.25">
      <c r="A12" s="38"/>
      <c r="F12" s="30"/>
      <c r="G12" s="30"/>
      <c r="H12" s="31"/>
      <c r="I12" s="32"/>
    </row>
    <row r="13" spans="1:11" x14ac:dyDescent="0.25">
      <c r="A13" s="38">
        <v>8.0000000000000002E-3</v>
      </c>
      <c r="B13" t="s">
        <v>22</v>
      </c>
      <c r="F13" s="29">
        <f>IF(($F$7*A13)&lt;=3.34,3.34,IF(($F$7*A13)&gt;=11.85,11.85,$F$7*A13))</f>
        <v>11.85</v>
      </c>
      <c r="G13" s="30"/>
      <c r="H13" s="32"/>
      <c r="I13" s="31">
        <v>12.85</v>
      </c>
      <c r="J13" s="4"/>
    </row>
    <row r="14" spans="1:11" x14ac:dyDescent="0.25">
      <c r="A14" s="38"/>
      <c r="F14" s="30"/>
      <c r="G14" s="30"/>
      <c r="H14" s="31"/>
      <c r="I14" s="32"/>
    </row>
    <row r="15" spans="1:11" x14ac:dyDescent="0.25">
      <c r="A15" s="32"/>
      <c r="B15" s="9" t="s">
        <v>33</v>
      </c>
      <c r="C15" s="3"/>
      <c r="D15" s="3"/>
      <c r="E15" s="3"/>
      <c r="F15" s="33"/>
      <c r="G15" s="33"/>
      <c r="H15" s="33"/>
      <c r="I15" s="33"/>
    </row>
    <row r="16" spans="1:11" x14ac:dyDescent="0.25">
      <c r="A16" s="38">
        <v>1.12E-2</v>
      </c>
      <c r="B16" t="s">
        <v>26</v>
      </c>
      <c r="F16" s="29">
        <f>IF(($F$7*A16)&lt;=5.57,5.57,IF(($F$7*A16)&gt;=16.86,16.86,$F$7*A16))</f>
        <v>16.86</v>
      </c>
      <c r="G16" s="35"/>
      <c r="H16" s="32"/>
      <c r="I16" s="36">
        <v>17.86</v>
      </c>
      <c r="J16" s="2"/>
    </row>
    <row r="17" spans="1:10" x14ac:dyDescent="0.25">
      <c r="A17" s="38"/>
      <c r="F17" s="29"/>
      <c r="G17" s="35"/>
      <c r="H17" s="36"/>
      <c r="I17" s="32"/>
      <c r="J17" s="2"/>
    </row>
    <row r="18" spans="1:10" x14ac:dyDescent="0.25">
      <c r="A18" s="38">
        <v>9.7999999999999997E-3</v>
      </c>
      <c r="B18" t="s">
        <v>22</v>
      </c>
      <c r="F18" s="29">
        <f>IF(($F$7*A18)&lt;=3.34,3.34,IF(($F$7*A18)&gt;=14.69,14.69,$F$7*A18))</f>
        <v>14.69</v>
      </c>
      <c r="G18" s="35"/>
      <c r="H18" s="32"/>
      <c r="I18" s="36">
        <v>15.69</v>
      </c>
      <c r="J18" s="2"/>
    </row>
    <row r="19" spans="1:10" x14ac:dyDescent="0.25">
      <c r="A19" s="38"/>
      <c r="F19" s="35"/>
      <c r="G19" s="35"/>
      <c r="H19" s="36"/>
      <c r="I19" s="32"/>
    </row>
    <row r="20" spans="1:10" x14ac:dyDescent="0.25">
      <c r="A20" s="32"/>
      <c r="B20" s="9" t="s">
        <v>31</v>
      </c>
      <c r="C20" s="3"/>
      <c r="D20" s="3"/>
      <c r="E20" s="3"/>
      <c r="F20" s="37"/>
      <c r="G20" s="37"/>
      <c r="H20" s="37"/>
      <c r="I20" s="33"/>
    </row>
    <row r="21" spans="1:10" x14ac:dyDescent="0.25">
      <c r="A21" s="38">
        <v>1.12E-2</v>
      </c>
      <c r="B21" t="s">
        <v>1</v>
      </c>
      <c r="F21" s="29">
        <f>IF(($F$7*A21)&lt;=5.57,5.57,IF(($F$7*A21)&gt;=16.86,16.86,$F$7*A21))</f>
        <v>16.86</v>
      </c>
      <c r="G21" s="35"/>
      <c r="H21" s="32"/>
      <c r="I21" s="36">
        <v>17.86</v>
      </c>
      <c r="J21" s="2"/>
    </row>
    <row r="22" spans="1:10" x14ac:dyDescent="0.25">
      <c r="A22" s="32"/>
      <c r="F22" s="32"/>
      <c r="G22" s="32"/>
      <c r="H22" s="32"/>
      <c r="I22" s="32"/>
    </row>
    <row r="23" spans="1:10" x14ac:dyDescent="0.25">
      <c r="A23" s="32"/>
      <c r="B23" s="9" t="s">
        <v>28</v>
      </c>
      <c r="C23" s="3"/>
      <c r="D23" s="3"/>
      <c r="E23" s="3"/>
      <c r="F23" s="37"/>
      <c r="G23" s="37"/>
      <c r="H23" s="37"/>
      <c r="I23" s="33"/>
    </row>
    <row r="24" spans="1:10" x14ac:dyDescent="0.25">
      <c r="A24" s="38">
        <v>1.6E-2</v>
      </c>
      <c r="B24" t="s">
        <v>25</v>
      </c>
      <c r="F24" s="29">
        <f>IF(($F$7*A24)&lt;=10.02,10.02,IF(($F$7*A24)&gt;=24.04,24.04,$F$7*A24))</f>
        <v>24.04</v>
      </c>
      <c r="G24" s="35"/>
      <c r="H24" s="32"/>
      <c r="I24" s="36">
        <v>33.39</v>
      </c>
    </row>
    <row r="25" spans="1:10" x14ac:dyDescent="0.25">
      <c r="A25" s="38"/>
      <c r="F25" s="29"/>
      <c r="G25" s="35"/>
      <c r="H25" s="36"/>
      <c r="I25" s="32"/>
    </row>
    <row r="26" spans="1:10" x14ac:dyDescent="0.25">
      <c r="A26" s="38">
        <v>2.7699999999999999E-2</v>
      </c>
      <c r="B26" t="s">
        <v>35</v>
      </c>
      <c r="F26" s="29">
        <f>IF(($F$7*A26)&lt;=16.7,16.7,IF(($F$7*A26)&gt;=41.57,41.57,$F$7*A26))</f>
        <v>41.57</v>
      </c>
      <c r="G26" s="35"/>
      <c r="H26" s="32"/>
      <c r="I26" s="36">
        <v>52.31</v>
      </c>
    </row>
    <row r="27" spans="1:10" ht="27" customHeight="1" x14ac:dyDescent="0.25"/>
    <row r="28" spans="1:10" ht="62.25" customHeight="1" x14ac:dyDescent="0.25">
      <c r="A28" s="40" t="s">
        <v>21</v>
      </c>
      <c r="B28" s="40"/>
      <c r="C28" s="40"/>
      <c r="D28" s="40"/>
      <c r="E28" s="40"/>
      <c r="F28" s="40"/>
      <c r="G28" s="40"/>
      <c r="H28" s="40"/>
      <c r="I28" s="40"/>
    </row>
    <row r="29" spans="1:10" x14ac:dyDescent="0.25">
      <c r="B29" s="7"/>
      <c r="C29" s="7"/>
      <c r="D29" s="7"/>
    </row>
    <row r="30" spans="1:10" ht="15" customHeight="1" x14ac:dyDescent="0.25">
      <c r="A30" t="s">
        <v>12</v>
      </c>
      <c r="F30" s="10" t="s">
        <v>2</v>
      </c>
      <c r="G30" s="26" t="s">
        <v>6</v>
      </c>
      <c r="H30" s="26"/>
      <c r="I30" s="11" t="s">
        <v>7</v>
      </c>
    </row>
    <row r="31" spans="1:10" x14ac:dyDescent="0.25">
      <c r="A31" t="s">
        <v>16</v>
      </c>
      <c r="F31" s="12" t="s">
        <v>4</v>
      </c>
      <c r="G31" s="13"/>
      <c r="H31" s="14">
        <v>20000</v>
      </c>
      <c r="I31" s="15"/>
    </row>
    <row r="32" spans="1:10" x14ac:dyDescent="0.25">
      <c r="A32" t="s">
        <v>17</v>
      </c>
      <c r="F32" s="12" t="s">
        <v>3</v>
      </c>
      <c r="G32" s="13"/>
      <c r="H32" s="16">
        <v>15000</v>
      </c>
      <c r="I32" s="15"/>
    </row>
    <row r="33" spans="1:9" x14ac:dyDescent="0.25">
      <c r="A33" t="s">
        <v>18</v>
      </c>
      <c r="F33" s="12"/>
      <c r="G33" s="17" t="s">
        <v>13</v>
      </c>
      <c r="H33" s="18">
        <f>SUM(H31:H32)</f>
        <v>35000</v>
      </c>
      <c r="I33" s="15" t="s">
        <v>8</v>
      </c>
    </row>
    <row r="34" spans="1:9" x14ac:dyDescent="0.25">
      <c r="A34" t="s">
        <v>19</v>
      </c>
      <c r="F34" s="12"/>
      <c r="G34" s="19" t="s">
        <v>9</v>
      </c>
      <c r="H34" s="20">
        <v>2916</v>
      </c>
      <c r="I34" s="15"/>
    </row>
    <row r="35" spans="1:9" x14ac:dyDescent="0.25">
      <c r="F35" s="12" t="s">
        <v>5</v>
      </c>
      <c r="G35" s="13"/>
      <c r="H35" s="21">
        <v>129</v>
      </c>
      <c r="I35" s="15"/>
    </row>
    <row r="36" spans="1:9" ht="15.75" thickBot="1" x14ac:dyDescent="0.3">
      <c r="F36" s="12"/>
      <c r="G36" s="17" t="s">
        <v>14</v>
      </c>
      <c r="H36" s="14">
        <v>3045</v>
      </c>
      <c r="I36" s="15" t="s">
        <v>10</v>
      </c>
    </row>
    <row r="37" spans="1:9" ht="15.75" thickBot="1" x14ac:dyDescent="0.3">
      <c r="F37" s="22"/>
      <c r="G37" s="23" t="s">
        <v>15</v>
      </c>
      <c r="H37" s="24">
        <v>1015</v>
      </c>
      <c r="I37" s="25"/>
    </row>
  </sheetData>
  <sheetProtection sheet="1" objects="1" scenarios="1"/>
  <mergeCells count="6">
    <mergeCell ref="A28:I28"/>
    <mergeCell ref="A7:D7"/>
    <mergeCell ref="A2:I2"/>
    <mergeCell ref="A3:I3"/>
    <mergeCell ref="A1:I1"/>
    <mergeCell ref="A5:I5"/>
  </mergeCells>
  <printOptions horizontalCentered="1"/>
  <pageMargins left="0.23622047244094491" right="0.23622047244094491" top="0.23622047244094491" bottom="0.11811023622047245" header="0.11811023622047245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Simulateur</vt:lpstr>
      <vt:lpstr>Simulateur!Zone_d_impression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 ROUILLÉ</dc:creator>
  <cp:lastModifiedBy>Laëtitia CHALIGNE</cp:lastModifiedBy>
  <cp:lastPrinted>2020-08-24T14:13:12Z</cp:lastPrinted>
  <dcterms:created xsi:type="dcterms:W3CDTF">2015-12-04T14:00:09Z</dcterms:created>
  <dcterms:modified xsi:type="dcterms:W3CDTF">2023-06-22T09:01:12Z</dcterms:modified>
</cp:coreProperties>
</file>